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Time &amp; Distance" sheetId="1" r:id="rId1"/>
    <sheet name="Course Car Schedu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Ian</author>
  </authors>
  <commentList>
    <comment ref="B5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S.B. 1 hour ref tele text Cathal 5/01/05</t>
        </r>
      </text>
    </comment>
    <comment ref="C5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50 mins, ref telecon with Fergus, 6/01/05
</t>
        </r>
      </text>
    </comment>
    <comment ref="Q7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15 Mins lateness applied here.
Removed 13/01/06 Ian</t>
        </r>
      </text>
    </comment>
    <comment ref="Q8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15 mins lateness removed
</t>
        </r>
      </text>
    </comment>
    <comment ref="B12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50 mins gap to 1st car on 2nd loop</t>
        </r>
      </text>
    </comment>
    <comment ref="Q15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15 mins lateness removed, telecon Cathal 05/01/05</t>
        </r>
      </text>
    </comment>
    <comment ref="B18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50 Mins gap to 1st car for 2nd loop</t>
        </r>
      </text>
    </comment>
    <comment ref="Q18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15 mins lateness applied for last run of stage</t>
        </r>
      </text>
    </comment>
    <comment ref="B19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50 Mins gap to 1st car on 2nd loop</t>
        </r>
      </text>
    </comment>
    <comment ref="Q19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15 mins lateness applies here again for last stage</t>
        </r>
      </text>
    </comment>
  </commentList>
</comments>
</file>

<file path=xl/sharedStrings.xml><?xml version="1.0" encoding="utf-8"?>
<sst xmlns="http://schemas.openxmlformats.org/spreadsheetml/2006/main" count="82" uniqueCount="71">
  <si>
    <t>TIME &amp; DISTANCE SCHEDULE</t>
  </si>
  <si>
    <t>Location</t>
  </si>
  <si>
    <t>KM</t>
  </si>
  <si>
    <t>Miles</t>
  </si>
  <si>
    <t>Minutes</t>
  </si>
  <si>
    <t>Due Time</t>
  </si>
  <si>
    <t>n/a</t>
  </si>
  <si>
    <t>Arrival AC1</t>
  </si>
  <si>
    <t>Start SS1</t>
  </si>
  <si>
    <t>Finish SS1</t>
  </si>
  <si>
    <t>Arrival AC2</t>
  </si>
  <si>
    <t>Start SS2</t>
  </si>
  <si>
    <t>Finish SS2</t>
  </si>
  <si>
    <t>Arrival AC3</t>
  </si>
  <si>
    <t>Start SS3</t>
  </si>
  <si>
    <t>Finish SS3</t>
  </si>
  <si>
    <t>Arrival AC4</t>
  </si>
  <si>
    <t>Start SS4</t>
  </si>
  <si>
    <t>Finish SS4</t>
  </si>
  <si>
    <t>COURSE CAR TIME SCHEDULE</t>
  </si>
  <si>
    <t>Road</t>
  </si>
  <si>
    <t>Chief</t>
  </si>
  <si>
    <t>M.I.</t>
  </si>
  <si>
    <t>Deputy</t>
  </si>
  <si>
    <t>002</t>
  </si>
  <si>
    <t>001</t>
  </si>
  <si>
    <t>First</t>
  </si>
  <si>
    <t>Last Car</t>
  </si>
  <si>
    <t>Closed</t>
  </si>
  <si>
    <t>Marshal</t>
  </si>
  <si>
    <t>COC</t>
  </si>
  <si>
    <t>STEWARD</t>
  </si>
  <si>
    <t>Safety</t>
  </si>
  <si>
    <t>Control</t>
  </si>
  <si>
    <t>Steward</t>
  </si>
  <si>
    <t>Car</t>
  </si>
  <si>
    <t>Start</t>
  </si>
  <si>
    <t>SS 1</t>
  </si>
  <si>
    <t>SS 2</t>
  </si>
  <si>
    <t>Service in</t>
  </si>
  <si>
    <t>Service out</t>
  </si>
  <si>
    <t>SS3</t>
  </si>
  <si>
    <t>SS4</t>
  </si>
  <si>
    <t>003</t>
  </si>
  <si>
    <t>Asst</t>
  </si>
  <si>
    <t>Spec</t>
  </si>
  <si>
    <t>Parc Ferme Out</t>
  </si>
  <si>
    <t>SERVICE IN</t>
  </si>
  <si>
    <t>SERVICE OUT</t>
  </si>
  <si>
    <t>Service Out</t>
  </si>
  <si>
    <t>Arrival AC5</t>
  </si>
  <si>
    <t>Start SS5</t>
  </si>
  <si>
    <t>Finish SS5</t>
  </si>
  <si>
    <t>Arrival AC6</t>
  </si>
  <si>
    <t>Start SS6</t>
  </si>
  <si>
    <t>Finish SS6</t>
  </si>
  <si>
    <t>PARC FERME IN</t>
  </si>
  <si>
    <t>Service In</t>
  </si>
  <si>
    <t>SS5</t>
  </si>
  <si>
    <t>SS6</t>
  </si>
  <si>
    <t>Parc Ferme In</t>
  </si>
  <si>
    <t>Road Closed</t>
  </si>
  <si>
    <t>Road Open</t>
  </si>
  <si>
    <t>NOTE : The following crews will enter all Stages after Road Closed - Tape Tying, Stage Set Up and Equipment Officer.</t>
  </si>
  <si>
    <t>M.I</t>
  </si>
  <si>
    <t>;</t>
  </si>
  <si>
    <t>LRSC</t>
  </si>
  <si>
    <t>Schedule Based on 120 Cars Starting</t>
  </si>
  <si>
    <t>LRSC MINI STAGES RALLY 2012</t>
  </si>
  <si>
    <t>Laois Stages Rally 2012</t>
  </si>
  <si>
    <t>Road Closure Times: SS1 9:30 - 17:30 &amp; SS2 10:15 - 18:30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</si>
</sst>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26">
    <font>
      <sz val="10"/>
      <name val="Arial"/>
      <family val="0"/>
    </font>
    <font>
      <b/>
      <sz val="14"/>
      <name val="Comic Sans MS"/>
      <family val="4"/>
    </font>
    <font>
      <b/>
      <sz val="12"/>
      <name val="Algerian"/>
      <family val="5"/>
    </font>
    <font>
      <b/>
      <sz val="11"/>
      <name val="Comic Sans MS"/>
      <family val="4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0"/>
      <name val="Comic Sans MS"/>
      <family val="4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"/>
      <family val="2"/>
    </font>
    <font>
      <b/>
      <sz val="16"/>
      <name val="Comic Sans MS"/>
      <family val="4"/>
    </font>
    <font>
      <b/>
      <sz val="26"/>
      <name val="Comic Sans MS"/>
      <family val="4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 quotePrefix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" fontId="4" fillId="2" borderId="4" xfId="0" applyNumberFormat="1" applyFont="1" applyFill="1" applyBorder="1" applyAlignment="1" quotePrefix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2" fontId="11" fillId="0" borderId="14" xfId="0" applyNumberFormat="1" applyFont="1" applyFill="1" applyBorder="1" applyAlignment="1">
      <alignment horizontal="center"/>
    </xf>
    <xf numFmtId="20" fontId="11" fillId="0" borderId="14" xfId="0" applyNumberFormat="1" applyFont="1" applyFill="1" applyBorder="1" applyAlignment="1">
      <alignment horizontal="center"/>
    </xf>
    <xf numFmtId="20" fontId="11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16" xfId="0" applyFont="1" applyBorder="1" applyAlignment="1">
      <alignment horizontal="left"/>
    </xf>
    <xf numFmtId="20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8" xfId="0" applyFont="1" applyBorder="1" applyAlignment="1">
      <alignment/>
    </xf>
    <xf numFmtId="20" fontId="20" fillId="0" borderId="19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0" xfId="0" applyFont="1" applyBorder="1" applyAlignment="1">
      <alignment/>
    </xf>
    <xf numFmtId="2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right"/>
    </xf>
    <xf numFmtId="20" fontId="20" fillId="0" borderId="22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20" fontId="20" fillId="0" borderId="21" xfId="0" applyNumberFormat="1" applyFont="1" applyBorder="1" applyAlignment="1">
      <alignment horizontal="center"/>
    </xf>
    <xf numFmtId="0" fontId="20" fillId="0" borderId="20" xfId="0" applyFont="1" applyBorder="1" applyAlignment="1" quotePrefix="1">
      <alignment horizontal="left"/>
    </xf>
    <xf numFmtId="20" fontId="20" fillId="0" borderId="21" xfId="0" applyNumberFormat="1" applyFont="1" applyFill="1" applyBorder="1" applyAlignment="1">
      <alignment horizontal="center"/>
    </xf>
    <xf numFmtId="20" fontId="20" fillId="0" borderId="22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0" xfId="0" applyFont="1" applyFill="1" applyBorder="1" applyAlignment="1" quotePrefix="1">
      <alignment horizontal="left"/>
    </xf>
    <xf numFmtId="0" fontId="22" fillId="0" borderId="0" xfId="0" applyFont="1" applyBorder="1" applyAlignment="1">
      <alignment horizontal="center"/>
    </xf>
    <xf numFmtId="20" fontId="21" fillId="0" borderId="22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0" fontId="15" fillId="0" borderId="0" xfId="0" applyNumberFormat="1" applyFont="1" applyFill="1" applyBorder="1" applyAlignment="1">
      <alignment/>
    </xf>
    <xf numFmtId="20" fontId="15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20" fontId="24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2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20" fontId="4" fillId="3" borderId="23" xfId="0" applyNumberFormat="1" applyFont="1" applyFill="1" applyBorder="1" applyAlignment="1">
      <alignment/>
    </xf>
    <xf numFmtId="20" fontId="4" fillId="4" borderId="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20" fontId="5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20" fontId="5" fillId="3" borderId="11" xfId="0" applyNumberFormat="1" applyFont="1" applyFill="1" applyBorder="1" applyAlignment="1">
      <alignment horizontal="center"/>
    </xf>
    <xf numFmtId="20" fontId="5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20" fontId="5" fillId="0" borderId="28" xfId="0" applyNumberFormat="1" applyFont="1" applyFill="1" applyBorder="1" applyAlignment="1">
      <alignment horizontal="center"/>
    </xf>
    <xf numFmtId="20" fontId="5" fillId="0" borderId="29" xfId="0" applyNumberFormat="1" applyFont="1" applyFill="1" applyBorder="1" applyAlignment="1">
      <alignment horizontal="center"/>
    </xf>
    <xf numFmtId="20" fontId="5" fillId="3" borderId="29" xfId="0" applyNumberFormat="1" applyFont="1" applyFill="1" applyBorder="1" applyAlignment="1">
      <alignment horizontal="center"/>
    </xf>
    <xf numFmtId="20" fontId="5" fillId="3" borderId="30" xfId="0" applyNumberFormat="1" applyFont="1" applyFill="1" applyBorder="1" applyAlignment="1">
      <alignment horizontal="center"/>
    </xf>
    <xf numFmtId="0" fontId="0" fillId="4" borderId="31" xfId="0" applyFill="1" applyBorder="1" applyAlignment="1">
      <alignment/>
    </xf>
    <xf numFmtId="22" fontId="0" fillId="0" borderId="32" xfId="0" applyNumberFormat="1" applyFill="1" applyBorder="1" applyAlignment="1">
      <alignment/>
    </xf>
    <xf numFmtId="20" fontId="4" fillId="4" borderId="33" xfId="0" applyNumberFormat="1" applyFont="1" applyFill="1" applyBorder="1" applyAlignment="1">
      <alignment horizontal="center"/>
    </xf>
    <xf numFmtId="20" fontId="4" fillId="0" borderId="34" xfId="0" applyNumberFormat="1" applyFont="1" applyFill="1" applyBorder="1" applyAlignment="1">
      <alignment horizontal="center"/>
    </xf>
    <xf numFmtId="20" fontId="4" fillId="0" borderId="35" xfId="0" applyNumberFormat="1" applyFont="1" applyFill="1" applyBorder="1" applyAlignment="1">
      <alignment horizontal="center"/>
    </xf>
    <xf numFmtId="20" fontId="4" fillId="4" borderId="6" xfId="0" applyNumberFormat="1" applyFont="1" applyFill="1" applyBorder="1" applyAlignment="1">
      <alignment horizontal="center"/>
    </xf>
    <xf numFmtId="20" fontId="4" fillId="4" borderId="4" xfId="0" applyNumberFormat="1" applyFont="1" applyFill="1" applyBorder="1" applyAlignment="1">
      <alignment horizontal="center"/>
    </xf>
    <xf numFmtId="20" fontId="4" fillId="4" borderId="2" xfId="0" applyNumberFormat="1" applyFont="1" applyFill="1" applyBorder="1" applyAlignment="1">
      <alignment horizontal="center"/>
    </xf>
    <xf numFmtId="20" fontId="4" fillId="3" borderId="35" xfId="0" applyNumberFormat="1" applyFont="1" applyFill="1" applyBorder="1" applyAlignment="1">
      <alignment horizontal="center"/>
    </xf>
    <xf numFmtId="20" fontId="4" fillId="3" borderId="36" xfId="0" applyNumberFormat="1" applyFont="1" applyFill="1" applyBorder="1" applyAlignment="1">
      <alignment horizontal="center"/>
    </xf>
    <xf numFmtId="20" fontId="4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20" fontId="2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6" width="10.7109375" style="0" customWidth="1"/>
    <col min="7" max="7" width="13.421875" style="0" bestFit="1" customWidth="1"/>
  </cols>
  <sheetData>
    <row r="1" spans="1:6" ht="34.5" customHeight="1">
      <c r="A1" s="48" t="s">
        <v>69</v>
      </c>
      <c r="B1" s="2"/>
      <c r="C1" s="1"/>
      <c r="D1" s="2"/>
      <c r="E1" s="2"/>
      <c r="F1" s="2"/>
    </row>
    <row r="2" spans="1:6" ht="21.75" customHeight="1">
      <c r="A2" s="47" t="s">
        <v>0</v>
      </c>
      <c r="B2" s="4"/>
      <c r="C2" s="4"/>
      <c r="D2" s="4"/>
      <c r="E2" s="4"/>
      <c r="F2" s="4"/>
    </row>
    <row r="3" spans="1:6" ht="21.75" customHeight="1" thickBot="1">
      <c r="A3" s="47"/>
      <c r="B3" s="4"/>
      <c r="C3" s="4"/>
      <c r="D3" s="4"/>
      <c r="E3" s="4"/>
      <c r="F3" s="4"/>
    </row>
    <row r="4" spans="1:8" ht="12.75">
      <c r="A4" s="5" t="s">
        <v>1</v>
      </c>
      <c r="B4" s="6"/>
      <c r="C4" s="7" t="s">
        <v>2</v>
      </c>
      <c r="D4" s="8" t="s">
        <v>3</v>
      </c>
      <c r="E4" s="7" t="s">
        <v>4</v>
      </c>
      <c r="F4" s="7" t="s">
        <v>5</v>
      </c>
      <c r="G4" s="121" t="s">
        <v>61</v>
      </c>
      <c r="H4" s="122"/>
    </row>
    <row r="5" spans="1:7" ht="13.5" thickBot="1">
      <c r="A5" s="26"/>
      <c r="B5" s="27"/>
      <c r="C5" s="26"/>
      <c r="D5" s="26"/>
      <c r="E5" s="26"/>
      <c r="F5" s="26"/>
      <c r="G5" s="85" t="s">
        <v>62</v>
      </c>
    </row>
    <row r="6" spans="1:6" ht="15.75" customHeight="1">
      <c r="A6" s="52" t="s">
        <v>46</v>
      </c>
      <c r="B6" s="53"/>
      <c r="C6" s="54" t="s">
        <v>6</v>
      </c>
      <c r="D6" s="55"/>
      <c r="E6" s="54" t="s">
        <v>6</v>
      </c>
      <c r="F6" s="56">
        <v>0.4236111111111111</v>
      </c>
    </row>
    <row r="7" spans="1:6" ht="15.75" customHeight="1">
      <c r="A7" s="57"/>
      <c r="B7" s="58"/>
      <c r="C7" s="59"/>
      <c r="D7" s="60"/>
      <c r="E7" s="61"/>
      <c r="F7" s="62"/>
    </row>
    <row r="8" spans="1:6" ht="15.75" customHeight="1">
      <c r="A8" s="57" t="s">
        <v>49</v>
      </c>
      <c r="B8" s="58"/>
      <c r="C8" s="59">
        <v>0.5</v>
      </c>
      <c r="D8" s="63">
        <f>SUM(C8*6/10)</f>
        <v>0.3</v>
      </c>
      <c r="E8" s="64">
        <v>0.015277777777777777</v>
      </c>
      <c r="F8" s="62">
        <f>SUM(F6+E8)</f>
        <v>0.4388888888888889</v>
      </c>
    </row>
    <row r="9" spans="1:6" ht="15.75" customHeight="1">
      <c r="A9" s="57"/>
      <c r="B9" s="58"/>
      <c r="C9" s="59"/>
      <c r="D9" s="63"/>
      <c r="E9" s="61"/>
      <c r="F9" s="62"/>
    </row>
    <row r="10" spans="1:6" ht="15.75" customHeight="1">
      <c r="A10" s="65" t="s">
        <v>7</v>
      </c>
      <c r="B10" s="58"/>
      <c r="C10" s="63">
        <v>4.8</v>
      </c>
      <c r="D10" s="63">
        <f>SUM(C10*6/10)</f>
        <v>2.88</v>
      </c>
      <c r="E10" s="66">
        <v>0.006944444444444444</v>
      </c>
      <c r="F10" s="67">
        <f>SUM(F8+E10)</f>
        <v>0.4458333333333333</v>
      </c>
    </row>
    <row r="11" spans="1:7" ht="15.75" customHeight="1">
      <c r="A11" s="68" t="s">
        <v>8</v>
      </c>
      <c r="B11" s="58"/>
      <c r="C11" s="63">
        <v>0.6</v>
      </c>
      <c r="D11" s="63">
        <f>SUM(C11*6/10)</f>
        <v>0.36</v>
      </c>
      <c r="E11" s="66">
        <v>0.0020833333333333333</v>
      </c>
      <c r="F11" s="67">
        <f>+F10+E11</f>
        <v>0.44791666666666663</v>
      </c>
      <c r="G11" s="50">
        <v>0.3958333333333333</v>
      </c>
    </row>
    <row r="12" spans="1:7" ht="15.75" customHeight="1">
      <c r="A12" s="68" t="s">
        <v>9</v>
      </c>
      <c r="B12" s="58"/>
      <c r="C12" s="63">
        <v>19.1</v>
      </c>
      <c r="D12" s="63">
        <f>SUM(C12*6/10)</f>
        <v>11.46</v>
      </c>
      <c r="E12" s="66">
        <v>0.017361111111111112</v>
      </c>
      <c r="F12" s="67">
        <f>+F11+E12</f>
        <v>0.46527777777777773</v>
      </c>
      <c r="G12" s="86">
        <v>0.7291666666666666</v>
      </c>
    </row>
    <row r="13" spans="1:7" ht="15.75" customHeight="1">
      <c r="A13" s="68"/>
      <c r="B13" s="58"/>
      <c r="C13" s="63"/>
      <c r="D13" s="63"/>
      <c r="E13" s="69"/>
      <c r="F13" s="67"/>
      <c r="G13" s="51"/>
    </row>
    <row r="14" spans="1:7" ht="15.75" customHeight="1">
      <c r="A14" s="68" t="s">
        <v>10</v>
      </c>
      <c r="B14" s="58"/>
      <c r="C14" s="63">
        <v>13.2</v>
      </c>
      <c r="D14" s="63">
        <f>SUM(C14*6/10)</f>
        <v>7.919999999999999</v>
      </c>
      <c r="E14" s="66">
        <v>0.013888888888888888</v>
      </c>
      <c r="F14" s="67">
        <f>+F12+E14</f>
        <v>0.47916666666666663</v>
      </c>
      <c r="G14" s="51"/>
    </row>
    <row r="15" spans="1:7" ht="15.75" customHeight="1">
      <c r="A15" s="68" t="s">
        <v>11</v>
      </c>
      <c r="B15" s="58"/>
      <c r="C15" s="63">
        <v>0.35</v>
      </c>
      <c r="D15" s="63">
        <f>SUM(C15*6/10)</f>
        <v>0.20999999999999996</v>
      </c>
      <c r="E15" s="66">
        <v>0.0020833333333333333</v>
      </c>
      <c r="F15" s="67">
        <f>+F14+E15</f>
        <v>0.48124999999999996</v>
      </c>
      <c r="G15" s="50">
        <v>0.4270833333333333</v>
      </c>
    </row>
    <row r="16" spans="1:7" ht="15.75" customHeight="1">
      <c r="A16" s="68" t="s">
        <v>12</v>
      </c>
      <c r="B16" s="58"/>
      <c r="C16" s="63">
        <v>15.4</v>
      </c>
      <c r="D16" s="63">
        <f>SUM(C16*6/10)</f>
        <v>9.24</v>
      </c>
      <c r="E16" s="66">
        <v>0.014583333333333332</v>
      </c>
      <c r="F16" s="67">
        <f>+F15+E16</f>
        <v>0.4958333333333333</v>
      </c>
      <c r="G16" s="86">
        <v>0.7708333333333334</v>
      </c>
    </row>
    <row r="17" spans="1:6" ht="15.75" customHeight="1">
      <c r="A17" s="68"/>
      <c r="B17" s="70"/>
      <c r="C17" s="63"/>
      <c r="D17" s="63"/>
      <c r="E17" s="66"/>
      <c r="F17" s="67"/>
    </row>
    <row r="18" spans="1:6" ht="15.75" customHeight="1">
      <c r="A18" s="57" t="s">
        <v>47</v>
      </c>
      <c r="B18" s="71"/>
      <c r="C18" s="63">
        <v>13.1</v>
      </c>
      <c r="D18" s="63">
        <f>SUM(C18*6/10)</f>
        <v>7.859999999999999</v>
      </c>
      <c r="E18" s="66">
        <v>0.013888888888888888</v>
      </c>
      <c r="F18" s="67">
        <f>+F16+E18</f>
        <v>0.5097222222222222</v>
      </c>
    </row>
    <row r="19" spans="1:6" ht="15.75" customHeight="1">
      <c r="A19" s="68" t="s">
        <v>48</v>
      </c>
      <c r="B19" s="71"/>
      <c r="C19" s="63">
        <v>2.3</v>
      </c>
      <c r="D19" s="63">
        <f>SUM(C19*6/10)</f>
        <v>1.38</v>
      </c>
      <c r="E19" s="66">
        <v>0.024305555555555556</v>
      </c>
      <c r="F19" s="67">
        <f>+F18+E19</f>
        <v>0.5340277777777778</v>
      </c>
    </row>
    <row r="20" spans="1:6" ht="15.75" customHeight="1">
      <c r="A20" s="68"/>
      <c r="B20" s="70"/>
      <c r="C20" s="63"/>
      <c r="D20" s="63"/>
      <c r="E20" s="66"/>
      <c r="F20" s="67"/>
    </row>
    <row r="21" spans="1:6" ht="15.75" customHeight="1">
      <c r="A21" s="68" t="s">
        <v>13</v>
      </c>
      <c r="B21" s="70"/>
      <c r="C21" s="63">
        <v>4.8</v>
      </c>
      <c r="D21" s="63">
        <f>SUM(C21*6/10)</f>
        <v>2.88</v>
      </c>
      <c r="E21" s="66">
        <v>0.006944444444444444</v>
      </c>
      <c r="F21" s="67">
        <f>+F19+E21</f>
        <v>0.5409722222222222</v>
      </c>
    </row>
    <row r="22" spans="1:6" ht="15.75" customHeight="1">
      <c r="A22" s="68" t="s">
        <v>14</v>
      </c>
      <c r="B22" s="70"/>
      <c r="C22" s="63">
        <v>0.35</v>
      </c>
      <c r="D22" s="63">
        <f>SUM(C22*6/10)</f>
        <v>0.20999999999999996</v>
      </c>
      <c r="E22" s="66">
        <v>0.0020833333333333333</v>
      </c>
      <c r="F22" s="67">
        <f>+F21+E22</f>
        <v>0.5430555555555555</v>
      </c>
    </row>
    <row r="23" spans="1:6" ht="15.75" customHeight="1">
      <c r="A23" s="68" t="s">
        <v>15</v>
      </c>
      <c r="B23" s="70"/>
      <c r="C23" s="63">
        <v>19.1</v>
      </c>
      <c r="D23" s="63">
        <f>SUM(C23*6/10)</f>
        <v>11.46</v>
      </c>
      <c r="E23" s="66">
        <f>(E12)</f>
        <v>0.017361111111111112</v>
      </c>
      <c r="F23" s="67">
        <f>+F22+E23</f>
        <v>0.5604166666666667</v>
      </c>
    </row>
    <row r="24" spans="1:6" ht="15.75" customHeight="1">
      <c r="A24" s="68"/>
      <c r="B24" s="70"/>
      <c r="C24" s="63"/>
      <c r="D24" s="63"/>
      <c r="E24" s="69"/>
      <c r="F24" s="67"/>
    </row>
    <row r="25" spans="1:6" ht="15.75" customHeight="1">
      <c r="A25" s="72" t="s">
        <v>16</v>
      </c>
      <c r="B25" s="73"/>
      <c r="C25" s="63">
        <v>13.2</v>
      </c>
      <c r="D25" s="63">
        <f>SUM(C25*6/10)</f>
        <v>7.919999999999999</v>
      </c>
      <c r="E25" s="66">
        <v>0.013888888888888888</v>
      </c>
      <c r="F25" s="74">
        <f>+F23+E25</f>
        <v>0.5743055555555555</v>
      </c>
    </row>
    <row r="26" spans="1:6" ht="15.75" customHeight="1">
      <c r="A26" s="65" t="s">
        <v>17</v>
      </c>
      <c r="B26" s="73"/>
      <c r="C26" s="63">
        <v>0.35</v>
      </c>
      <c r="D26" s="63">
        <f>SUM(C26*6/10)</f>
        <v>0.20999999999999996</v>
      </c>
      <c r="E26" s="66">
        <v>0.0020833333333333333</v>
      </c>
      <c r="F26" s="74">
        <f>+F25+E26</f>
        <v>0.5763888888888888</v>
      </c>
    </row>
    <row r="27" spans="1:6" ht="15.75" customHeight="1">
      <c r="A27" s="65" t="s">
        <v>18</v>
      </c>
      <c r="B27" s="70"/>
      <c r="C27" s="63">
        <v>17.3</v>
      </c>
      <c r="D27" s="63">
        <f>SUM(C27*6/10)</f>
        <v>10.38</v>
      </c>
      <c r="E27" s="66">
        <v>0.014583333333333332</v>
      </c>
      <c r="F27" s="74">
        <f>+F26+E27</f>
        <v>0.5909722222222221</v>
      </c>
    </row>
    <row r="28" spans="1:6" ht="15.75" customHeight="1">
      <c r="A28" s="72"/>
      <c r="B28" s="75"/>
      <c r="C28" s="63"/>
      <c r="D28" s="63"/>
      <c r="E28" s="69"/>
      <c r="F28" s="62"/>
    </row>
    <row r="29" spans="1:6" ht="15.75" customHeight="1">
      <c r="A29" s="57" t="s">
        <v>47</v>
      </c>
      <c r="B29" s="71"/>
      <c r="C29" s="63">
        <v>13.1</v>
      </c>
      <c r="D29" s="63">
        <f>SUM(C29*6/10)</f>
        <v>7.859999999999999</v>
      </c>
      <c r="E29" s="66">
        <v>0.013888888888888888</v>
      </c>
      <c r="F29" s="67">
        <f>+F27+E29</f>
        <v>0.604861111111111</v>
      </c>
    </row>
    <row r="30" spans="1:6" ht="15.75" customHeight="1">
      <c r="A30" s="57" t="s">
        <v>48</v>
      </c>
      <c r="B30" s="71"/>
      <c r="C30" s="63">
        <v>2.3</v>
      </c>
      <c r="D30" s="63">
        <f aca="true" t="shared" si="0" ref="D30:D40">SUM(C30*6/10)</f>
        <v>1.38</v>
      </c>
      <c r="E30" s="66">
        <v>0.024305555555555556</v>
      </c>
      <c r="F30" s="67">
        <f>SUM(F29+E30)</f>
        <v>0.6291666666666665</v>
      </c>
    </row>
    <row r="31" spans="1:6" ht="15.75" customHeight="1">
      <c r="A31" s="57"/>
      <c r="B31" s="71"/>
      <c r="C31" s="63"/>
      <c r="D31" s="63"/>
      <c r="E31" s="66"/>
      <c r="F31" s="67"/>
    </row>
    <row r="32" spans="1:6" ht="15.75" customHeight="1">
      <c r="A32" s="57" t="s">
        <v>50</v>
      </c>
      <c r="B32" s="71"/>
      <c r="C32" s="63">
        <v>4.8</v>
      </c>
      <c r="D32" s="63">
        <f t="shared" si="0"/>
        <v>2.88</v>
      </c>
      <c r="E32" s="66">
        <v>0.006944444444444444</v>
      </c>
      <c r="F32" s="67">
        <f>SUM(F30+E32)</f>
        <v>0.636111111111111</v>
      </c>
    </row>
    <row r="33" spans="1:7" ht="15.75" customHeight="1">
      <c r="A33" s="57" t="s">
        <v>51</v>
      </c>
      <c r="B33" s="71"/>
      <c r="C33" s="63">
        <v>0.35</v>
      </c>
      <c r="D33" s="63">
        <f t="shared" si="0"/>
        <v>0.20999999999999996</v>
      </c>
      <c r="E33" s="66">
        <v>0.0020833333333333333</v>
      </c>
      <c r="F33" s="67">
        <f>SUM(F32+E33)</f>
        <v>0.6381944444444443</v>
      </c>
      <c r="G33" s="86"/>
    </row>
    <row r="34" spans="1:7" ht="15.75" customHeight="1">
      <c r="A34" s="57" t="s">
        <v>52</v>
      </c>
      <c r="B34" s="71"/>
      <c r="C34" s="63">
        <v>19.1</v>
      </c>
      <c r="D34" s="63">
        <f t="shared" si="0"/>
        <v>11.46</v>
      </c>
      <c r="E34" s="66">
        <v>0.017361111111111112</v>
      </c>
      <c r="F34" s="67">
        <f>SUM(F33+E34)</f>
        <v>0.6555555555555554</v>
      </c>
      <c r="G34" s="90"/>
    </row>
    <row r="35" spans="1:7" ht="15.75" customHeight="1">
      <c r="A35" s="57"/>
      <c r="B35" s="71"/>
      <c r="C35" s="63"/>
      <c r="D35" s="63"/>
      <c r="E35" s="66"/>
      <c r="F35" s="67"/>
      <c r="G35" s="90"/>
    </row>
    <row r="36" spans="1:7" ht="15.75" customHeight="1">
      <c r="A36" s="57" t="s">
        <v>53</v>
      </c>
      <c r="B36" s="71"/>
      <c r="C36" s="63">
        <v>13.2</v>
      </c>
      <c r="D36" s="63">
        <f t="shared" si="0"/>
        <v>7.919999999999999</v>
      </c>
      <c r="E36" s="66">
        <v>0.013888888888888888</v>
      </c>
      <c r="F36" s="67">
        <f>SUM(F34+E36)</f>
        <v>0.6694444444444443</v>
      </c>
      <c r="G36" s="90"/>
    </row>
    <row r="37" spans="1:7" ht="15.75" customHeight="1">
      <c r="A37" s="57" t="s">
        <v>54</v>
      </c>
      <c r="B37" s="71"/>
      <c r="C37" s="63">
        <v>0.35</v>
      </c>
      <c r="D37" s="63">
        <f t="shared" si="0"/>
        <v>0.20999999999999996</v>
      </c>
      <c r="E37" s="66">
        <v>0.0020833333333333333</v>
      </c>
      <c r="F37" s="67">
        <f>SUM(F36+E37)</f>
        <v>0.6715277777777776</v>
      </c>
      <c r="G37" s="86"/>
    </row>
    <row r="38" spans="1:6" ht="15.75" customHeight="1">
      <c r="A38" s="57" t="s">
        <v>55</v>
      </c>
      <c r="B38" s="71"/>
      <c r="C38" s="63">
        <v>17.3</v>
      </c>
      <c r="D38" s="63">
        <f t="shared" si="0"/>
        <v>10.38</v>
      </c>
      <c r="E38" s="66">
        <v>0.014583333333333332</v>
      </c>
      <c r="F38" s="67">
        <f>SUM(F37+E38)</f>
        <v>0.6861111111111109</v>
      </c>
    </row>
    <row r="39" spans="1:6" ht="15.75" customHeight="1">
      <c r="A39" s="57"/>
      <c r="B39" s="71"/>
      <c r="C39" s="63"/>
      <c r="D39" s="63"/>
      <c r="E39" s="66"/>
      <c r="F39" s="67"/>
    </row>
    <row r="40" spans="1:6" ht="15.75" customHeight="1">
      <c r="A40" s="57" t="s">
        <v>56</v>
      </c>
      <c r="B40" s="71"/>
      <c r="C40" s="63">
        <v>19.4</v>
      </c>
      <c r="D40" s="63">
        <f t="shared" si="0"/>
        <v>11.639999999999999</v>
      </c>
      <c r="E40" s="66">
        <v>0.020833333333333332</v>
      </c>
      <c r="F40" s="67">
        <f>SUM(F38+E40)</f>
        <v>0.7069444444444443</v>
      </c>
    </row>
    <row r="41" spans="1:6" ht="15.75" customHeight="1" thickBot="1">
      <c r="A41" s="49"/>
      <c r="B41" s="43"/>
      <c r="C41" s="44"/>
      <c r="D41" s="44"/>
      <c r="E41" s="45"/>
      <c r="F41" s="46"/>
    </row>
    <row r="42" spans="1:6" ht="12.75">
      <c r="A42" s="9"/>
      <c r="B42" s="10"/>
      <c r="C42" s="31"/>
      <c r="D42" s="32"/>
      <c r="E42" s="33"/>
      <c r="F42" s="34"/>
    </row>
    <row r="43" spans="1:6" ht="12.75">
      <c r="A43" s="35"/>
      <c r="B43" s="10"/>
      <c r="C43" s="36"/>
      <c r="D43" s="32"/>
      <c r="E43" s="33"/>
      <c r="F43" s="34"/>
    </row>
    <row r="44" spans="1:6" ht="12.75">
      <c r="A44" s="35"/>
      <c r="B44" s="10"/>
      <c r="C44" s="36"/>
      <c r="D44" s="32"/>
      <c r="E44" s="33"/>
      <c r="F44" s="34"/>
    </row>
    <row r="45" spans="1:6" ht="12.75">
      <c r="A45" s="35"/>
      <c r="B45" s="10"/>
      <c r="C45" s="36"/>
      <c r="D45" s="32"/>
      <c r="E45" s="33"/>
      <c r="F45" s="34"/>
    </row>
    <row r="46" spans="1:6" ht="12.75">
      <c r="A46" s="9"/>
      <c r="B46" s="10"/>
      <c r="C46" s="36"/>
      <c r="D46" s="32"/>
      <c r="E46" s="37"/>
      <c r="F46" s="34"/>
    </row>
    <row r="47" spans="1:6" ht="12.75">
      <c r="A47" s="35"/>
      <c r="B47" s="10"/>
      <c r="C47" s="36"/>
      <c r="D47" s="32"/>
      <c r="E47" s="33"/>
      <c r="F47" s="34"/>
    </row>
    <row r="48" spans="1:6" ht="12.75">
      <c r="A48" s="35"/>
      <c r="B48" s="10"/>
      <c r="C48" s="36"/>
      <c r="D48" s="32"/>
      <c r="E48" s="33"/>
      <c r="F48" s="34"/>
    </row>
    <row r="49" spans="1:6" ht="12.75">
      <c r="A49" s="35"/>
      <c r="B49" s="10"/>
      <c r="C49" s="36"/>
      <c r="D49" s="32"/>
      <c r="E49" s="33"/>
      <c r="F49" s="34"/>
    </row>
    <row r="50" spans="1:6" ht="12.75">
      <c r="A50" s="9"/>
      <c r="B50" s="10"/>
      <c r="C50" s="36"/>
      <c r="D50" s="32"/>
      <c r="E50" s="37"/>
      <c r="F50" s="34"/>
    </row>
    <row r="51" spans="1:6" ht="12.75">
      <c r="A51" s="30"/>
      <c r="B51" s="30"/>
      <c r="C51" s="36"/>
      <c r="D51" s="32"/>
      <c r="E51" s="33"/>
      <c r="F51" s="34"/>
    </row>
    <row r="52" spans="1:6" ht="12.75">
      <c r="A52" s="38"/>
      <c r="B52" s="30"/>
      <c r="C52" s="36"/>
      <c r="D52" s="32"/>
      <c r="E52" s="39"/>
      <c r="F52" s="34"/>
    </row>
    <row r="53" spans="1:6" ht="12.75">
      <c r="A53" s="9"/>
      <c r="B53" s="9"/>
      <c r="C53" s="36"/>
      <c r="D53" s="32"/>
      <c r="E53" s="37"/>
      <c r="F53" s="34"/>
    </row>
    <row r="54" spans="1:6" ht="12.75">
      <c r="A54" s="40"/>
      <c r="B54" s="11"/>
      <c r="C54" s="36"/>
      <c r="D54" s="32"/>
      <c r="E54" s="33"/>
      <c r="F54" s="39"/>
    </row>
    <row r="55" spans="1:6" ht="12.75">
      <c r="A55" s="35"/>
      <c r="B55" s="9"/>
      <c r="C55" s="36"/>
      <c r="D55" s="32"/>
      <c r="E55" s="33"/>
      <c r="F55" s="34"/>
    </row>
    <row r="56" spans="1:6" ht="12.75">
      <c r="A56" s="35"/>
      <c r="B56" s="9"/>
      <c r="C56" s="36"/>
      <c r="D56" s="32"/>
      <c r="E56" s="33"/>
      <c r="F56" s="34"/>
    </row>
    <row r="57" spans="1:6" ht="12.75">
      <c r="A57" s="9"/>
      <c r="B57" s="9"/>
      <c r="C57" s="36"/>
      <c r="D57" s="32"/>
      <c r="E57" s="37"/>
      <c r="F57" s="34"/>
    </row>
    <row r="58" spans="1:6" ht="12.75">
      <c r="A58" s="35"/>
      <c r="B58" s="9"/>
      <c r="C58" s="36"/>
      <c r="D58" s="32"/>
      <c r="E58" s="33"/>
      <c r="F58" s="34"/>
    </row>
    <row r="59" spans="1:6" ht="12.75">
      <c r="A59" s="35"/>
      <c r="B59" s="9"/>
      <c r="C59" s="36"/>
      <c r="D59" s="32"/>
      <c r="E59" s="33"/>
      <c r="F59" s="34"/>
    </row>
    <row r="60" spans="1:6" ht="12.75">
      <c r="A60" s="35"/>
      <c r="B60" s="9"/>
      <c r="C60" s="36"/>
      <c r="D60" s="32"/>
      <c r="E60" s="33"/>
      <c r="F60" s="34"/>
    </row>
    <row r="61" spans="1:6" ht="12.75">
      <c r="A61" s="9"/>
      <c r="B61" s="9"/>
      <c r="C61" s="36"/>
      <c r="D61" s="32"/>
      <c r="E61" s="37"/>
      <c r="F61" s="34"/>
    </row>
    <row r="62" spans="1:6" ht="12.75">
      <c r="A62" s="41"/>
      <c r="B62" s="42"/>
      <c r="C62" s="36"/>
      <c r="D62" s="32"/>
      <c r="E62" s="33"/>
      <c r="F62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R6" sqref="R6"/>
    </sheetView>
  </sheetViews>
  <sheetFormatPr defaultColWidth="9.140625" defaultRowHeight="12.75"/>
  <cols>
    <col min="2" max="17" width="7.7109375" style="0" customWidth="1"/>
    <col min="18" max="18" width="15.421875" style="0" bestFit="1" customWidth="1"/>
  </cols>
  <sheetData>
    <row r="1" spans="1:16" ht="22.5">
      <c r="A1" s="1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 t="s">
        <v>65</v>
      </c>
    </row>
    <row r="2" spans="1:16" ht="23.25" thickBot="1">
      <c r="A2" s="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</row>
    <row r="3" spans="1:17" ht="12.75">
      <c r="A3" s="13"/>
      <c r="B3" s="14" t="s">
        <v>20</v>
      </c>
      <c r="C3" s="14" t="s">
        <v>21</v>
      </c>
      <c r="D3" s="14" t="s">
        <v>44</v>
      </c>
      <c r="E3" s="14" t="s">
        <v>66</v>
      </c>
      <c r="F3" s="14" t="s">
        <v>22</v>
      </c>
      <c r="G3" s="14" t="s">
        <v>66</v>
      </c>
      <c r="H3" s="15" t="s">
        <v>64</v>
      </c>
      <c r="I3" s="15" t="s">
        <v>23</v>
      </c>
      <c r="J3" s="15" t="s">
        <v>45</v>
      </c>
      <c r="K3" s="14"/>
      <c r="L3" s="15" t="s">
        <v>22</v>
      </c>
      <c r="M3" s="28" t="s">
        <v>43</v>
      </c>
      <c r="N3" s="16" t="s">
        <v>24</v>
      </c>
      <c r="O3" s="16" t="s">
        <v>25</v>
      </c>
      <c r="P3" s="17" t="s">
        <v>26</v>
      </c>
      <c r="Q3" s="18" t="s">
        <v>27</v>
      </c>
    </row>
    <row r="4" spans="1:17" ht="13.5" thickBot="1">
      <c r="A4" s="19"/>
      <c r="B4" s="20" t="s">
        <v>28</v>
      </c>
      <c r="C4" s="20" t="s">
        <v>29</v>
      </c>
      <c r="D4" s="20" t="s">
        <v>30</v>
      </c>
      <c r="E4" s="20" t="s">
        <v>34</v>
      </c>
      <c r="F4" s="21" t="s">
        <v>31</v>
      </c>
      <c r="G4" s="20" t="s">
        <v>32</v>
      </c>
      <c r="H4" s="87" t="s">
        <v>31</v>
      </c>
      <c r="I4" s="22" t="s">
        <v>30</v>
      </c>
      <c r="J4" s="22" t="s">
        <v>33</v>
      </c>
      <c r="K4" s="20" t="s">
        <v>30</v>
      </c>
      <c r="L4" s="22" t="s">
        <v>32</v>
      </c>
      <c r="M4" s="29"/>
      <c r="N4" s="20"/>
      <c r="O4" s="20"/>
      <c r="P4" s="23" t="s">
        <v>35</v>
      </c>
      <c r="Q4" s="24" t="s">
        <v>36</v>
      </c>
    </row>
    <row r="5" spans="1:17" ht="24.75" customHeight="1" thickBot="1">
      <c r="A5" s="19"/>
      <c r="B5" s="114">
        <v>0.041666666666666664</v>
      </c>
      <c r="C5" s="93">
        <v>0.034722222222222224</v>
      </c>
      <c r="D5" s="93">
        <v>0.03263888888888889</v>
      </c>
      <c r="E5" s="93">
        <v>0.029861111111111113</v>
      </c>
      <c r="F5" s="93">
        <v>0.027777777777777776</v>
      </c>
      <c r="G5" s="93">
        <v>0.027083333333333334</v>
      </c>
      <c r="H5" s="93">
        <v>0.025694444444444447</v>
      </c>
      <c r="I5" s="115">
        <v>0.022222222222222223</v>
      </c>
      <c r="J5" s="115">
        <v>0.020833333333333332</v>
      </c>
      <c r="K5" s="93">
        <v>0.018055555555555557</v>
      </c>
      <c r="L5" s="93">
        <v>0.0125</v>
      </c>
      <c r="M5" s="93">
        <v>0.008333333333333333</v>
      </c>
      <c r="N5" s="93">
        <v>0.00625</v>
      </c>
      <c r="O5" s="116">
        <v>0.004166666666666667</v>
      </c>
      <c r="P5" s="111">
        <v>0</v>
      </c>
      <c r="Q5" s="109"/>
    </row>
    <row r="6" spans="1:17" ht="24.75" customHeight="1">
      <c r="A6" s="94" t="s">
        <v>46</v>
      </c>
      <c r="B6" s="95"/>
      <c r="C6" s="95">
        <f>+P6-$C$5</f>
        <v>0.3888888888888889</v>
      </c>
      <c r="D6" s="95">
        <f>+P6-$D$5</f>
        <v>0.3909722222222222</v>
      </c>
      <c r="E6" s="95">
        <f>SUM(P6-E5)</f>
        <v>0.39375</v>
      </c>
      <c r="F6" s="95">
        <f>+P6-$F$5</f>
        <v>0.3958333333333333</v>
      </c>
      <c r="G6" s="95">
        <f>+P6-$G$5</f>
        <v>0.39652777777777776</v>
      </c>
      <c r="H6" s="95">
        <f>+P6-$H$5</f>
        <v>0.39791666666666664</v>
      </c>
      <c r="I6" s="100">
        <f>+P6-$I$5</f>
        <v>0.4013888888888889</v>
      </c>
      <c r="J6" s="100">
        <f>+P6-$J$5</f>
        <v>0.4027777777777778</v>
      </c>
      <c r="K6" s="95">
        <f>+P6-$K$5</f>
        <v>0.40555555555555556</v>
      </c>
      <c r="L6" s="95">
        <f aca="true" t="shared" si="0" ref="L6:L17">+P6-$L$5</f>
        <v>0.4111111111111111</v>
      </c>
      <c r="M6" s="95">
        <f>SUM(P6-$M$5)</f>
        <v>0.41527777777777775</v>
      </c>
      <c r="N6" s="95">
        <f aca="true" t="shared" si="1" ref="N6:N17">+P6-$N$5</f>
        <v>0.4173611111111111</v>
      </c>
      <c r="O6" s="105">
        <f>+P6-$O$5</f>
        <v>0.41944444444444445</v>
      </c>
      <c r="P6" s="112">
        <v>0.4236111111111111</v>
      </c>
      <c r="Q6" s="110"/>
    </row>
    <row r="7" spans="1:18" ht="24.75" customHeight="1">
      <c r="A7" s="101" t="s">
        <v>37</v>
      </c>
      <c r="B7" s="102">
        <v>0.3958333333333333</v>
      </c>
      <c r="C7" s="91">
        <f>+P7-$C$5</f>
        <v>0.4131944444444445</v>
      </c>
      <c r="D7" s="91">
        <f aca="true" t="shared" si="2" ref="D7:D17">+P7-$D$5</f>
        <v>0.4152777777777778</v>
      </c>
      <c r="E7" s="91">
        <f>SUM(P7-E5)</f>
        <v>0.41805555555555557</v>
      </c>
      <c r="F7" s="91">
        <f aca="true" t="shared" si="3" ref="F7:F17">+P7-$F$5</f>
        <v>0.4201388888888889</v>
      </c>
      <c r="G7" s="91">
        <f aca="true" t="shared" si="4" ref="G7:G17">+P7-$G$5</f>
        <v>0.42083333333333334</v>
      </c>
      <c r="H7" s="91">
        <f aca="true" t="shared" si="5" ref="H7:H17">+P7-$H$5</f>
        <v>0.4222222222222222</v>
      </c>
      <c r="I7" s="102">
        <f aca="true" t="shared" si="6" ref="I7:I17">+P7-$I$5</f>
        <v>0.4256944444444445</v>
      </c>
      <c r="J7" s="102">
        <f aca="true" t="shared" si="7" ref="J7:J17">+P7-$J$5</f>
        <v>0.42708333333333337</v>
      </c>
      <c r="K7" s="91">
        <f aca="true" t="shared" si="8" ref="K7:K17">+P7-$K$5</f>
        <v>0.42986111111111114</v>
      </c>
      <c r="L7" s="91">
        <f t="shared" si="0"/>
        <v>0.4354166666666667</v>
      </c>
      <c r="M7" s="91">
        <f aca="true" t="shared" si="9" ref="M7:M17">SUM(P7-$M$5)</f>
        <v>0.4395833333333333</v>
      </c>
      <c r="N7" s="91">
        <f t="shared" si="1"/>
        <v>0.4416666666666667</v>
      </c>
      <c r="O7" s="106">
        <f aca="true" t="shared" si="10" ref="O7:O17">+P7-$O$5</f>
        <v>0.44375000000000003</v>
      </c>
      <c r="P7" s="113">
        <v>0.4479166666666667</v>
      </c>
      <c r="Q7" s="119">
        <v>0.4895833333333333</v>
      </c>
      <c r="R7" s="89"/>
    </row>
    <row r="8" spans="1:17" ht="24.75" customHeight="1">
      <c r="A8" s="101" t="s">
        <v>38</v>
      </c>
      <c r="B8" s="102">
        <v>0.4270833333333333</v>
      </c>
      <c r="C8" s="91">
        <f>+P8-$C$5</f>
        <v>0.4465277777777778</v>
      </c>
      <c r="D8" s="91">
        <f t="shared" si="2"/>
        <v>0.4486111111111111</v>
      </c>
      <c r="E8" s="91">
        <f>SUM(P8-E5)</f>
        <v>0.4513888888888889</v>
      </c>
      <c r="F8" s="91">
        <f t="shared" si="3"/>
        <v>0.4534722222222222</v>
      </c>
      <c r="G8" s="91">
        <f t="shared" si="4"/>
        <v>0.45416666666666666</v>
      </c>
      <c r="H8" s="91">
        <f t="shared" si="5"/>
        <v>0.45555555555555555</v>
      </c>
      <c r="I8" s="91">
        <f t="shared" si="6"/>
        <v>0.4590277777777778</v>
      </c>
      <c r="J8" s="102">
        <f t="shared" si="7"/>
        <v>0.4604166666666667</v>
      </c>
      <c r="K8" s="91">
        <f t="shared" si="8"/>
        <v>0.46319444444444446</v>
      </c>
      <c r="L8" s="91">
        <f t="shared" si="0"/>
        <v>0.46875</v>
      </c>
      <c r="M8" s="91">
        <f t="shared" si="9"/>
        <v>0.47291666666666665</v>
      </c>
      <c r="N8" s="91">
        <f t="shared" si="1"/>
        <v>0.47500000000000003</v>
      </c>
      <c r="O8" s="106">
        <f t="shared" si="10"/>
        <v>0.47708333333333336</v>
      </c>
      <c r="P8" s="113">
        <v>0.48125</v>
      </c>
      <c r="Q8" s="119">
        <v>0.5229166666666667</v>
      </c>
    </row>
    <row r="9" spans="1:17" ht="24.75" customHeight="1">
      <c r="A9" s="96" t="s">
        <v>39</v>
      </c>
      <c r="B9" s="91"/>
      <c r="C9" s="91">
        <f>+P9-$C$5</f>
        <v>0.475</v>
      </c>
      <c r="D9" s="91">
        <f>+P9-$D$5</f>
        <v>0.4770833333333333</v>
      </c>
      <c r="E9" s="91">
        <f>SUM(P9-E5)</f>
        <v>0.47986111111111107</v>
      </c>
      <c r="F9" s="91">
        <f t="shared" si="3"/>
        <v>0.4819444444444444</v>
      </c>
      <c r="G9" s="91">
        <f t="shared" si="4"/>
        <v>0.48263888888888884</v>
      </c>
      <c r="H9" s="91">
        <f t="shared" si="5"/>
        <v>0.4840277777777777</v>
      </c>
      <c r="I9" s="91">
        <f t="shared" si="6"/>
        <v>0.4875</v>
      </c>
      <c r="J9" s="102">
        <f t="shared" si="7"/>
        <v>0.4888888888888889</v>
      </c>
      <c r="K9" s="91">
        <f t="shared" si="8"/>
        <v>0.49166666666666664</v>
      </c>
      <c r="L9" s="91">
        <f t="shared" si="0"/>
        <v>0.4972222222222222</v>
      </c>
      <c r="M9" s="91">
        <f t="shared" si="9"/>
        <v>0.5013888888888889</v>
      </c>
      <c r="N9" s="91">
        <f t="shared" si="1"/>
        <v>0.5034722222222222</v>
      </c>
      <c r="O9" s="106">
        <f t="shared" si="10"/>
        <v>0.5055555555555555</v>
      </c>
      <c r="P9" s="113">
        <v>0.5097222222222222</v>
      </c>
      <c r="Q9" s="119"/>
    </row>
    <row r="10" spans="1:17" ht="24.75" customHeight="1">
      <c r="A10" s="96" t="s">
        <v>40</v>
      </c>
      <c r="B10" s="91"/>
      <c r="C10" s="91">
        <f>+P10-$C$5</f>
        <v>0.49930555555555556</v>
      </c>
      <c r="D10" s="91">
        <f t="shared" si="2"/>
        <v>0.5013888888888889</v>
      </c>
      <c r="E10" s="91">
        <f>SUM(P10-E5)</f>
        <v>0.5041666666666667</v>
      </c>
      <c r="F10" s="91">
        <f t="shared" si="3"/>
        <v>0.50625</v>
      </c>
      <c r="G10" s="91">
        <f t="shared" si="4"/>
        <v>0.5069444444444444</v>
      </c>
      <c r="H10" s="91">
        <f t="shared" si="5"/>
        <v>0.5083333333333333</v>
      </c>
      <c r="I10" s="91">
        <f t="shared" si="6"/>
        <v>0.5118055555555555</v>
      </c>
      <c r="J10" s="102">
        <f t="shared" si="7"/>
        <v>0.5131944444444444</v>
      </c>
      <c r="K10" s="91">
        <f t="shared" si="8"/>
        <v>0.5159722222222222</v>
      </c>
      <c r="L10" s="91">
        <f t="shared" si="0"/>
        <v>0.5215277777777778</v>
      </c>
      <c r="M10" s="91">
        <f t="shared" si="9"/>
        <v>0.5256944444444445</v>
      </c>
      <c r="N10" s="91">
        <f t="shared" si="1"/>
        <v>0.5277777777777778</v>
      </c>
      <c r="O10" s="106">
        <f t="shared" si="10"/>
        <v>0.5298611111111111</v>
      </c>
      <c r="P10" s="113">
        <v>0.5340277777777778</v>
      </c>
      <c r="Q10" s="120"/>
    </row>
    <row r="11" spans="1:17" ht="24.75" customHeight="1">
      <c r="A11" s="101" t="s">
        <v>41</v>
      </c>
      <c r="B11" s="91">
        <f>+P11-B5</f>
        <v>0.5013888888888889</v>
      </c>
      <c r="C11" s="91">
        <f>+P11-C5</f>
        <v>0.5083333333333333</v>
      </c>
      <c r="D11" s="91">
        <f t="shared" si="2"/>
        <v>0.5104166666666666</v>
      </c>
      <c r="E11" s="91">
        <f>SUM(P11-E5)</f>
        <v>0.5131944444444444</v>
      </c>
      <c r="F11" s="91">
        <f t="shared" si="3"/>
        <v>0.5152777777777777</v>
      </c>
      <c r="G11" s="91">
        <f t="shared" si="4"/>
        <v>0.5159722222222222</v>
      </c>
      <c r="H11" s="91">
        <f t="shared" si="5"/>
        <v>0.517361111111111</v>
      </c>
      <c r="I11" s="91">
        <f t="shared" si="6"/>
        <v>0.5208333333333333</v>
      </c>
      <c r="J11" s="102">
        <f t="shared" si="7"/>
        <v>0.5222222222222221</v>
      </c>
      <c r="K11" s="91">
        <f t="shared" si="8"/>
        <v>0.5249999999999999</v>
      </c>
      <c r="L11" s="91">
        <f t="shared" si="0"/>
        <v>0.5305555555555556</v>
      </c>
      <c r="M11" s="91">
        <f t="shared" si="9"/>
        <v>0.5347222222222222</v>
      </c>
      <c r="N11" s="102">
        <f t="shared" si="1"/>
        <v>0.5368055555555555</v>
      </c>
      <c r="O11" s="106">
        <f t="shared" si="10"/>
        <v>0.5388888888888889</v>
      </c>
      <c r="P11" s="113">
        <v>0.5430555555555555</v>
      </c>
      <c r="Q11" s="119">
        <v>0.5895833333333333</v>
      </c>
    </row>
    <row r="12" spans="1:17" ht="24.75" customHeight="1">
      <c r="A12" s="101" t="s">
        <v>42</v>
      </c>
      <c r="B12" s="91">
        <f>+P12-B5</f>
        <v>0.5347222222222223</v>
      </c>
      <c r="C12" s="91">
        <f aca="true" t="shared" si="11" ref="C12:C17">+P12-$C$5</f>
        <v>0.5416666666666667</v>
      </c>
      <c r="D12" s="91">
        <f t="shared" si="2"/>
        <v>0.5437500000000001</v>
      </c>
      <c r="E12" s="91">
        <f>SUM(P12-E5)</f>
        <v>0.5465277777777778</v>
      </c>
      <c r="F12" s="91">
        <f t="shared" si="3"/>
        <v>0.5486111111111112</v>
      </c>
      <c r="G12" s="91">
        <f t="shared" si="4"/>
        <v>0.5493055555555556</v>
      </c>
      <c r="H12" s="91">
        <f t="shared" si="5"/>
        <v>0.5506944444444445</v>
      </c>
      <c r="I12" s="91">
        <f t="shared" si="6"/>
        <v>0.5541666666666667</v>
      </c>
      <c r="J12" s="102">
        <f t="shared" si="7"/>
        <v>0.5555555555555556</v>
      </c>
      <c r="K12" s="91">
        <f t="shared" si="8"/>
        <v>0.5583333333333333</v>
      </c>
      <c r="L12" s="91">
        <f t="shared" si="0"/>
        <v>0.563888888888889</v>
      </c>
      <c r="M12" s="91">
        <f t="shared" si="9"/>
        <v>0.5680555555555556</v>
      </c>
      <c r="N12" s="91">
        <f t="shared" si="1"/>
        <v>0.570138888888889</v>
      </c>
      <c r="O12" s="106">
        <f t="shared" si="10"/>
        <v>0.5722222222222223</v>
      </c>
      <c r="P12" s="113">
        <v>0.576388888888889</v>
      </c>
      <c r="Q12" s="119">
        <v>0.6229166666666667</v>
      </c>
    </row>
    <row r="13" spans="1:17" ht="24.75" customHeight="1">
      <c r="A13" s="97" t="s">
        <v>57</v>
      </c>
      <c r="B13" s="91"/>
      <c r="C13" s="91">
        <f t="shared" si="11"/>
        <v>0.570138888888889</v>
      </c>
      <c r="D13" s="81">
        <f t="shared" si="2"/>
        <v>0.5722222222222223</v>
      </c>
      <c r="E13" s="91">
        <f>SUM(P13-E5)</f>
        <v>0.5750000000000001</v>
      </c>
      <c r="F13" s="81">
        <f t="shared" si="3"/>
        <v>0.5770833333333334</v>
      </c>
      <c r="G13" s="81">
        <f t="shared" si="4"/>
        <v>0.5777777777777778</v>
      </c>
      <c r="H13" s="81">
        <f t="shared" si="5"/>
        <v>0.5791666666666667</v>
      </c>
      <c r="I13" s="81">
        <f t="shared" si="6"/>
        <v>0.5826388888888889</v>
      </c>
      <c r="J13" s="81">
        <f t="shared" si="7"/>
        <v>0.5840277777777778</v>
      </c>
      <c r="K13" s="81">
        <f t="shared" si="8"/>
        <v>0.5868055555555556</v>
      </c>
      <c r="L13" s="81">
        <f t="shared" si="0"/>
        <v>0.5923611111111112</v>
      </c>
      <c r="M13" s="81">
        <f t="shared" si="9"/>
        <v>0.5965277777777779</v>
      </c>
      <c r="N13" s="81">
        <f t="shared" si="1"/>
        <v>0.5986111111111112</v>
      </c>
      <c r="O13" s="107">
        <f t="shared" si="10"/>
        <v>0.6006944444444445</v>
      </c>
      <c r="P13" s="117">
        <v>0.6048611111111112</v>
      </c>
      <c r="Q13" s="119"/>
    </row>
    <row r="14" spans="1:17" ht="24.75" customHeight="1">
      <c r="A14" s="97" t="s">
        <v>49</v>
      </c>
      <c r="B14" s="91"/>
      <c r="C14" s="91">
        <f t="shared" si="11"/>
        <v>0.5944444444444444</v>
      </c>
      <c r="D14" s="81">
        <f t="shared" si="2"/>
        <v>0.5965277777777778</v>
      </c>
      <c r="E14" s="91">
        <f>SUM(P14-E5)</f>
        <v>0.5993055555555555</v>
      </c>
      <c r="F14" s="81">
        <f t="shared" si="3"/>
        <v>0.6013888888888889</v>
      </c>
      <c r="G14" s="81">
        <f t="shared" si="4"/>
        <v>0.6020833333333333</v>
      </c>
      <c r="H14" s="81">
        <f t="shared" si="5"/>
        <v>0.6034722222222222</v>
      </c>
      <c r="I14" s="81">
        <f t="shared" si="6"/>
        <v>0.6069444444444444</v>
      </c>
      <c r="J14" s="81">
        <f t="shared" si="7"/>
        <v>0.6083333333333333</v>
      </c>
      <c r="K14" s="81">
        <f t="shared" si="8"/>
        <v>0.611111111111111</v>
      </c>
      <c r="L14" s="81">
        <f t="shared" si="0"/>
        <v>0.6166666666666667</v>
      </c>
      <c r="M14" s="81">
        <f t="shared" si="9"/>
        <v>0.6208333333333333</v>
      </c>
      <c r="N14" s="81">
        <f t="shared" si="1"/>
        <v>0.6229166666666667</v>
      </c>
      <c r="O14" s="107">
        <f t="shared" si="10"/>
        <v>0.625</v>
      </c>
      <c r="P14" s="117">
        <v>0.6291666666666667</v>
      </c>
      <c r="Q14" s="119"/>
    </row>
    <row r="15" spans="1:17" ht="24.75" customHeight="1">
      <c r="A15" s="103" t="s">
        <v>58</v>
      </c>
      <c r="B15" s="91">
        <f>+P15-B5</f>
        <v>0.5965277777777778</v>
      </c>
      <c r="C15" s="91">
        <f t="shared" si="11"/>
        <v>0.6034722222222222</v>
      </c>
      <c r="D15" s="81">
        <f>+P15-$D$5</f>
        <v>0.6055555555555555</v>
      </c>
      <c r="E15" s="91">
        <f>SUM(P15-E5)</f>
        <v>0.6083333333333333</v>
      </c>
      <c r="F15" s="81">
        <f t="shared" si="3"/>
        <v>0.6104166666666666</v>
      </c>
      <c r="G15" s="81">
        <f t="shared" si="4"/>
        <v>0.611111111111111</v>
      </c>
      <c r="H15" s="81">
        <f t="shared" si="5"/>
        <v>0.6124999999999999</v>
      </c>
      <c r="I15" s="81">
        <f t="shared" si="6"/>
        <v>0.6159722222222221</v>
      </c>
      <c r="J15" s="81">
        <f t="shared" si="7"/>
        <v>0.617361111111111</v>
      </c>
      <c r="K15" s="81">
        <f t="shared" si="8"/>
        <v>0.6201388888888888</v>
      </c>
      <c r="L15" s="81">
        <f t="shared" si="0"/>
        <v>0.6256944444444444</v>
      </c>
      <c r="M15" s="81">
        <f t="shared" si="9"/>
        <v>0.6298611111111111</v>
      </c>
      <c r="N15" s="81">
        <f t="shared" si="1"/>
        <v>0.6319444444444444</v>
      </c>
      <c r="O15" s="107">
        <f t="shared" si="10"/>
        <v>0.6340277777777777</v>
      </c>
      <c r="P15" s="117">
        <v>0.6381944444444444</v>
      </c>
      <c r="Q15" s="119">
        <v>0.686111111111111</v>
      </c>
    </row>
    <row r="16" spans="1:17" ht="24.75" customHeight="1">
      <c r="A16" s="103" t="s">
        <v>59</v>
      </c>
      <c r="B16" s="91">
        <f>+P16-B5</f>
        <v>0.6298611111111112</v>
      </c>
      <c r="C16" s="91">
        <f t="shared" si="11"/>
        <v>0.6368055555555556</v>
      </c>
      <c r="D16" s="81">
        <f t="shared" si="2"/>
        <v>0.638888888888889</v>
      </c>
      <c r="E16" s="91">
        <f>SUM(P16-E5)</f>
        <v>0.6416666666666667</v>
      </c>
      <c r="F16" s="81">
        <f t="shared" si="3"/>
        <v>0.64375</v>
      </c>
      <c r="G16" s="81">
        <f t="shared" si="4"/>
        <v>0.6444444444444445</v>
      </c>
      <c r="H16" s="81">
        <f t="shared" si="5"/>
        <v>0.6458333333333334</v>
      </c>
      <c r="I16" s="81">
        <f t="shared" si="6"/>
        <v>0.6493055555555556</v>
      </c>
      <c r="J16" s="81">
        <f t="shared" si="7"/>
        <v>0.6506944444444445</v>
      </c>
      <c r="K16" s="81">
        <f t="shared" si="8"/>
        <v>0.6534722222222222</v>
      </c>
      <c r="L16" s="104">
        <f t="shared" si="0"/>
        <v>0.6590277777777779</v>
      </c>
      <c r="M16" s="81">
        <f t="shared" si="9"/>
        <v>0.6631944444444445</v>
      </c>
      <c r="N16" s="81">
        <f t="shared" si="1"/>
        <v>0.6652777777777779</v>
      </c>
      <c r="O16" s="107">
        <f t="shared" si="10"/>
        <v>0.6673611111111112</v>
      </c>
      <c r="P16" s="117">
        <v>0.6715277777777778</v>
      </c>
      <c r="Q16" s="119">
        <v>0.7194444444444444</v>
      </c>
    </row>
    <row r="17" spans="1:17" ht="24.75" customHeight="1" thickBot="1">
      <c r="A17" s="98" t="s">
        <v>60</v>
      </c>
      <c r="B17" s="25"/>
      <c r="C17" s="25">
        <f t="shared" si="11"/>
        <v>0.6722222222222222</v>
      </c>
      <c r="D17" s="99">
        <f t="shared" si="2"/>
        <v>0.6743055555555555</v>
      </c>
      <c r="E17" s="25">
        <f>SUM(P17-E5)</f>
        <v>0.6770833333333333</v>
      </c>
      <c r="F17" s="99">
        <f t="shared" si="3"/>
        <v>0.6791666666666666</v>
      </c>
      <c r="G17" s="99">
        <f t="shared" si="4"/>
        <v>0.679861111111111</v>
      </c>
      <c r="H17" s="99">
        <f t="shared" si="5"/>
        <v>0.6812499999999999</v>
      </c>
      <c r="I17" s="99">
        <f t="shared" si="6"/>
        <v>0.6847222222222221</v>
      </c>
      <c r="J17" s="99">
        <f t="shared" si="7"/>
        <v>0.686111111111111</v>
      </c>
      <c r="K17" s="99">
        <f t="shared" si="8"/>
        <v>0.6888888888888888</v>
      </c>
      <c r="L17" s="99">
        <f t="shared" si="0"/>
        <v>0.6944444444444444</v>
      </c>
      <c r="M17" s="99">
        <f t="shared" si="9"/>
        <v>0.6986111111111111</v>
      </c>
      <c r="N17" s="99">
        <f t="shared" si="1"/>
        <v>0.7006944444444444</v>
      </c>
      <c r="O17" s="108">
        <f t="shared" si="10"/>
        <v>0.7027777777777777</v>
      </c>
      <c r="P17" s="118">
        <v>0.7069444444444444</v>
      </c>
      <c r="Q17" s="92"/>
    </row>
    <row r="18" spans="1:17" ht="12.75">
      <c r="A18" s="80"/>
      <c r="B18" s="77"/>
      <c r="C18" s="77"/>
      <c r="D18" s="77"/>
      <c r="E18" s="77"/>
      <c r="F18" s="78"/>
      <c r="G18" s="77"/>
      <c r="H18" s="77"/>
      <c r="I18" s="77"/>
      <c r="J18" s="77"/>
      <c r="K18" s="77"/>
      <c r="L18" s="77"/>
      <c r="M18" s="77"/>
      <c r="N18" s="77"/>
      <c r="O18" s="77"/>
      <c r="P18" s="79"/>
      <c r="Q18" s="79"/>
    </row>
    <row r="19" spans="1:17" ht="12.75">
      <c r="A19" s="80"/>
      <c r="B19" s="77"/>
      <c r="C19" s="88" t="s">
        <v>63</v>
      </c>
      <c r="D19" s="77"/>
      <c r="E19" s="77"/>
      <c r="F19" s="78"/>
      <c r="G19" s="77"/>
      <c r="H19" s="77"/>
      <c r="I19" s="77"/>
      <c r="J19" s="77"/>
      <c r="K19" s="77"/>
      <c r="L19" s="77"/>
      <c r="M19" s="77"/>
      <c r="N19" s="77"/>
      <c r="O19" s="77"/>
      <c r="P19" s="79"/>
      <c r="Q19" s="79"/>
    </row>
    <row r="20" spans="1:17" ht="12.75">
      <c r="A20" s="76"/>
      <c r="B20" s="77"/>
      <c r="C20" s="77"/>
      <c r="D20" s="77"/>
      <c r="E20" s="123" t="s">
        <v>67</v>
      </c>
      <c r="F20" s="78"/>
      <c r="G20" s="77"/>
      <c r="H20" s="77"/>
      <c r="I20" s="77"/>
      <c r="J20" s="77"/>
      <c r="K20" s="77"/>
      <c r="L20" s="77"/>
      <c r="M20" s="77"/>
      <c r="N20" s="77"/>
      <c r="O20" s="77"/>
      <c r="P20" s="79"/>
      <c r="Q20" s="82"/>
    </row>
    <row r="21" spans="2:17" ht="12.75">
      <c r="B21" s="83"/>
      <c r="C21" s="124" t="s">
        <v>70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</sheetData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Transitions Optical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Eoin</cp:lastModifiedBy>
  <cp:lastPrinted>2012-05-11T17:00:47Z</cp:lastPrinted>
  <dcterms:created xsi:type="dcterms:W3CDTF">2006-03-22T12:34:20Z</dcterms:created>
  <dcterms:modified xsi:type="dcterms:W3CDTF">2012-05-11T17:10:25Z</dcterms:modified>
  <cp:category/>
  <cp:version/>
  <cp:contentType/>
  <cp:contentStatus/>
</cp:coreProperties>
</file>